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vid - Emmy\Desktop\David's Stuff\ZHIS\"/>
    </mc:Choice>
  </mc:AlternateContent>
  <bookViews>
    <workbookView xWindow="480" yWindow="120" windowWidth="14235" windowHeight="8190"/>
  </bookViews>
  <sheets>
    <sheet name="DZ's Q&amp;D VC Sanity Check" sheetId="1" r:id="rId1"/>
  </sheets>
  <calcPr calcId="152511"/>
</workbook>
</file>

<file path=xl/calcChain.xml><?xml version="1.0" encoding="utf-8"?>
<calcChain xmlns="http://schemas.openxmlformats.org/spreadsheetml/2006/main">
  <c r="E9" i="1" l="1"/>
  <c r="F9" i="1"/>
  <c r="G9" i="1" s="1"/>
  <c r="C15" i="1"/>
  <c r="C16" i="1"/>
  <c r="F15" i="1" s="1"/>
  <c r="F18" i="1" s="1"/>
  <c r="F21" i="1" s="1"/>
  <c r="F26" i="1"/>
  <c r="F12" i="1"/>
  <c r="E15" i="1"/>
  <c r="E18" i="1"/>
  <c r="E21" i="1" s="1"/>
  <c r="E12" i="1"/>
  <c r="H9" i="1" l="1"/>
  <c r="G12" i="1"/>
  <c r="G15" i="1"/>
  <c r="G18" i="1" s="1"/>
  <c r="G21" i="1" s="1"/>
  <c r="H15" i="1" l="1"/>
  <c r="H18" i="1" s="1"/>
  <c r="H21" i="1" s="1"/>
  <c r="I9" i="1"/>
  <c r="H12" i="1"/>
  <c r="I12" i="1" l="1"/>
  <c r="I15" i="1"/>
  <c r="I18" i="1" l="1"/>
  <c r="I21" i="1" s="1"/>
  <c r="I25" i="1" s="1"/>
  <c r="F27" i="1"/>
</calcChain>
</file>

<file path=xl/comments1.xml><?xml version="1.0" encoding="utf-8"?>
<comments xmlns="http://schemas.openxmlformats.org/spreadsheetml/2006/main">
  <authors>
    <author/>
  </authors>
  <commentList>
    <comment ref="B6" authorId="0" shapeId="0">
      <text>
        <r>
          <rPr>
            <sz val="8"/>
            <color indexed="81"/>
            <rFont val="Tahoma"/>
          </rPr>
          <t>David Zumwalt:
"Compounded Annual Growth Rate"; basically, the annual interest the VC's investments must generate for investors.</t>
        </r>
      </text>
    </comment>
    <comment ref="B9" authorId="0" shapeId="0">
      <text>
        <r>
          <rPr>
            <sz val="8"/>
            <color indexed="81"/>
            <rFont val="Tahoma"/>
          </rPr>
          <t>David Zumwalt:
The VC's $ investment in the company.</t>
        </r>
      </text>
    </comment>
    <comment ref="B14" authorId="0" shapeId="0">
      <text>
        <r>
          <rPr>
            <sz val="8"/>
            <color indexed="81"/>
            <rFont val="Tahoma"/>
          </rPr>
          <t>David Zumwalt:
The company's "value" prior to receiving additional funding from the VC.  A negotiated number that will certainly be thoroughly debated.</t>
        </r>
      </text>
    </comment>
    <comment ref="B15" authorId="0" shapeId="0">
      <text>
        <r>
          <rPr>
            <sz val="8"/>
            <color indexed="81"/>
            <rFont val="Tahoma"/>
          </rPr>
          <t>David Zumwalt:
The company's "value" after the VC's investment.  Basically, Pre-Money Value plus VC Money In.</t>
        </r>
      </text>
    </comment>
    <comment ref="B16" authorId="0" shapeId="0">
      <text>
        <r>
          <rPr>
            <sz val="8"/>
            <color indexed="81"/>
            <rFont val="Tahoma"/>
          </rPr>
          <t>David Zumwalt:
The % share the VC obtains in the company as a result of its investment.  Basically, VC Money In divided by Post-Money Valuation</t>
        </r>
      </text>
    </comment>
    <comment ref="B18" authorId="0" shapeId="0">
      <text>
        <r>
          <rPr>
            <sz val="8"/>
            <color indexed="81"/>
            <rFont val="Tahoma"/>
          </rPr>
          <t>David Zumwalt:
Public markets often set a stock's price based on a multiple of the company's earnings.  Basically, the "Market Cap" is set at the company's earnings multiplied by the P/E Ratio, which can vary by company or industry.</t>
        </r>
      </text>
    </comment>
    <comment ref="B21" authorId="0" shapeId="0">
      <text>
        <r>
          <rPr>
            <sz val="8"/>
            <color indexed="81"/>
            <rFont val="Tahoma"/>
          </rPr>
          <t>David Zumwalt:
"Net Profit After Tax"; basically, the % of revenues that flow to the bottom line as profits, after all expenses and taxes.</t>
        </r>
      </text>
    </comment>
  </commentList>
</comments>
</file>

<file path=xl/sharedStrings.xml><?xml version="1.0" encoding="utf-8"?>
<sst xmlns="http://schemas.openxmlformats.org/spreadsheetml/2006/main" count="27" uniqueCount="27">
  <si>
    <t>1 year</t>
  </si>
  <si>
    <t>3 years</t>
  </si>
  <si>
    <t>4 years</t>
  </si>
  <si>
    <t>2 years</t>
  </si>
  <si>
    <t>CAGR</t>
  </si>
  <si>
    <t>NPAT</t>
  </si>
  <si>
    <t>VC Money In</t>
  </si>
  <si>
    <t>Pre-Money Valuation</t>
  </si>
  <si>
    <t>Post-Money Valuation</t>
  </si>
  <si>
    <t>VC Stake in Company</t>
  </si>
  <si>
    <t>Required Value of VC's investment (based on CAGR) at the end of:</t>
  </si>
  <si>
    <t>Required "Market Cap" - Total Value of Company - for same period:</t>
  </si>
  <si>
    <t>Required Annual Earnings to Achieve Market Cap (based on P/E Ratio):</t>
  </si>
  <si>
    <t>P/E Ratio</t>
  </si>
  <si>
    <t>Required Annual Revenues to Achieve Market Cap (based on NPAT):</t>
  </si>
  <si>
    <t>Assumptions You Can Change</t>
  </si>
  <si>
    <t>Dollars returned for every Dollar invested - for same period:</t>
  </si>
  <si>
    <t>Let's net this out…</t>
  </si>
  <si>
    <t>… and here's the juicy model wizardry stuff…</t>
  </si>
  <si>
    <t>5 years</t>
  </si>
  <si>
    <t>(go public or be acquired) at a total value (or market cap) of</t>
  </si>
  <si>
    <t>in revenues, on the strength of an original VC investment of</t>
  </si>
  <si>
    <t xml:space="preserve">with one or more opportunities to monetize </t>
  </si>
  <si>
    <t>OK, so it's not like I invented the concept of financial planning.  Nothing on this spreadsheet is rocket science.  But I'm gonna claim</t>
  </si>
  <si>
    <t>To be an attractive candidate for VC investment, you must demonstrate how your company can grow in five years to</t>
  </si>
  <si>
    <t>ownership, just the same.  © 2000-2015 David M. Zumwalt.  All Rights Reserved.  Enjoy, and good luck!</t>
  </si>
  <si>
    <r>
      <t xml:space="preserve">David Z's quick and dirty VC sanity check:  Are you </t>
    </r>
    <r>
      <rPr>
        <b/>
        <i/>
        <sz val="16"/>
        <rFont val="Calibri"/>
        <family val="2"/>
        <scheme val="minor"/>
      </rPr>
      <t>really</t>
    </r>
    <r>
      <rPr>
        <b/>
        <sz val="16"/>
        <rFont val="Calibri"/>
        <family val="2"/>
        <scheme val="minor"/>
      </rPr>
      <t xml:space="preserve"> ready for Venture Capital?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</si>
</sst>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7" formatCode="&quot;$&quot;#,##0.00_);\(&quot;$&quot;#,##0.00\)"/>
  </numFmts>
  <fonts count="9" x14ac:knownFonts="1">
    <font>
      <sz val="10"/>
      <name val="Arial"/>
    </font>
    <font>
      <sz val="8"/>
      <color indexed="81"/>
      <name val="Tahoma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57"/>
      </patternFill>
    </fill>
    <fill>
      <patternFill patternType="solid">
        <fgColor indexed="43"/>
      </patternFill>
    </fill>
    <fill>
      <patternFill patternType="solid">
        <fgColor indexed="4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5" fillId="3" borderId="1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7" xfId="0" applyFont="1" applyFill="1" applyBorder="1"/>
    <xf numFmtId="0" fontId="2" fillId="5" borderId="2" xfId="0" applyFont="1" applyFill="1" applyBorder="1"/>
    <xf numFmtId="9" fontId="2" fillId="0" borderId="5" xfId="0" applyNumberFormat="1" applyFont="1" applyBorder="1" applyAlignment="1">
      <alignment horizontal="center"/>
    </xf>
    <xf numFmtId="9" fontId="2" fillId="0" borderId="0" xfId="0" applyNumberFormat="1" applyFont="1"/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5" borderId="8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5" fontId="2" fillId="0" borderId="5" xfId="0" applyNumberFormat="1" applyFont="1" applyBorder="1" applyAlignment="1">
      <alignment horizontal="center"/>
    </xf>
    <xf numFmtId="5" fontId="2" fillId="0" borderId="0" xfId="0" applyNumberFormat="1" applyFont="1"/>
    <xf numFmtId="5" fontId="2" fillId="2" borderId="4" xfId="0" applyNumberFormat="1" applyFont="1" applyFill="1" applyBorder="1" applyAlignment="1">
      <alignment horizontal="center"/>
    </xf>
    <xf numFmtId="5" fontId="2" fillId="2" borderId="6" xfId="0" applyNumberFormat="1" applyFont="1" applyFill="1" applyBorder="1" applyAlignment="1">
      <alignment horizontal="center"/>
    </xf>
    <xf numFmtId="5" fontId="2" fillId="2" borderId="0" xfId="0" applyNumberFormat="1" applyFont="1" applyFill="1" applyAlignment="1">
      <alignment horizontal="center"/>
    </xf>
    <xf numFmtId="5" fontId="2" fillId="6" borderId="4" xfId="0" applyNumberFormat="1" applyFont="1" applyFill="1" applyBorder="1" applyAlignment="1">
      <alignment horizontal="center"/>
    </xf>
    <xf numFmtId="5" fontId="7" fillId="5" borderId="14" xfId="0" applyNumberFormat="1" applyFont="1" applyFill="1" applyBorder="1" applyAlignment="1">
      <alignment horizontal="left"/>
    </xf>
    <xf numFmtId="5" fontId="7" fillId="5" borderId="12" xfId="0" applyNumberFormat="1" applyFont="1" applyFill="1" applyBorder="1" applyAlignment="1">
      <alignment horizontal="center"/>
    </xf>
    <xf numFmtId="5" fontId="7" fillId="5" borderId="13" xfId="0" applyNumberFormat="1" applyFont="1" applyFill="1" applyBorder="1" applyAlignment="1">
      <alignment horizontal="center"/>
    </xf>
    <xf numFmtId="7" fontId="2" fillId="2" borderId="4" xfId="0" applyNumberFormat="1" applyFont="1" applyFill="1" applyBorder="1" applyAlignment="1">
      <alignment horizontal="center"/>
    </xf>
    <xf numFmtId="7" fontId="2" fillId="2" borderId="6" xfId="0" applyNumberFormat="1" applyFont="1" applyFill="1" applyBorder="1" applyAlignment="1">
      <alignment horizontal="center"/>
    </xf>
    <xf numFmtId="7" fontId="2" fillId="2" borderId="0" xfId="0" applyNumberFormat="1" applyFont="1" applyFill="1" applyAlignment="1">
      <alignment horizontal="center"/>
    </xf>
    <xf numFmtId="0" fontId="7" fillId="5" borderId="14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10" fontId="2" fillId="0" borderId="0" xfId="0" applyNumberFormat="1" applyFont="1"/>
    <xf numFmtId="0" fontId="2" fillId="0" borderId="5" xfId="0" applyFont="1" applyBorder="1" applyAlignment="1">
      <alignment horizontal="center"/>
    </xf>
    <xf numFmtId="37" fontId="2" fillId="2" borderId="4" xfId="0" applyNumberFormat="1" applyFont="1" applyFill="1" applyBorder="1" applyAlignment="1">
      <alignment horizontal="center"/>
    </xf>
    <xf numFmtId="37" fontId="2" fillId="2" borderId="6" xfId="0" applyNumberFormat="1" applyFont="1" applyFill="1" applyBorder="1" applyAlignment="1">
      <alignment horizontal="center"/>
    </xf>
    <xf numFmtId="37" fontId="2" fillId="2" borderId="0" xfId="0" applyNumberFormat="1" applyFont="1" applyFill="1" applyAlignment="1">
      <alignment horizontal="center"/>
    </xf>
    <xf numFmtId="37" fontId="7" fillId="5" borderId="14" xfId="0" applyNumberFormat="1" applyFont="1" applyFill="1" applyBorder="1" applyAlignment="1">
      <alignment horizontal="left"/>
    </xf>
    <xf numFmtId="37" fontId="7" fillId="5" borderId="12" xfId="0" applyNumberFormat="1" applyFont="1" applyFill="1" applyBorder="1" applyAlignment="1">
      <alignment horizontal="center"/>
    </xf>
    <xf numFmtId="37" fontId="7" fillId="5" borderId="13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9" xfId="0" applyFont="1" applyFill="1" applyBorder="1"/>
    <xf numFmtId="5" fontId="2" fillId="4" borderId="11" xfId="0" applyNumberFormat="1" applyFont="1" applyFill="1" applyBorder="1"/>
    <xf numFmtId="49" fontId="2" fillId="4" borderId="3" xfId="0" applyNumberFormat="1" applyFont="1" applyFill="1" applyBorder="1"/>
    <xf numFmtId="0" fontId="2" fillId="4" borderId="0" xfId="0" applyFont="1" applyFill="1"/>
    <xf numFmtId="5" fontId="2" fillId="4" borderId="0" xfId="0" applyNumberFormat="1" applyFont="1" applyFill="1"/>
    <xf numFmtId="49" fontId="2" fillId="4" borderId="0" xfId="0" applyNumberFormat="1" applyFont="1" applyFill="1"/>
    <xf numFmtId="5" fontId="2" fillId="4" borderId="4" xfId="0" applyNumberFormat="1" applyFont="1" applyFill="1" applyBorder="1"/>
    <xf numFmtId="0" fontId="2" fillId="4" borderId="1" xfId="0" applyFont="1" applyFill="1" applyBorder="1"/>
    <xf numFmtId="0" fontId="2" fillId="4" borderId="7" xfId="0" applyFont="1" applyFill="1" applyBorder="1"/>
    <xf numFmtId="5" fontId="2" fillId="4" borderId="7" xfId="0" applyNumberFormat="1" applyFont="1" applyFill="1" applyBorder="1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0"/>
  <sheetViews>
    <sheetView tabSelected="1" workbookViewId="0">
      <selection activeCell="N17" sqref="N17"/>
    </sheetView>
  </sheetViews>
  <sheetFormatPr defaultRowHeight="12.75" x14ac:dyDescent="0.2"/>
  <cols>
    <col min="1" max="1" width="3" style="1" customWidth="1"/>
    <col min="2" max="2" width="20" style="1" customWidth="1"/>
    <col min="3" max="3" width="16" style="1" customWidth="1"/>
    <col min="4" max="4" width="4" style="1" customWidth="1"/>
    <col min="5" max="9" width="16" style="1" customWidth="1"/>
    <col min="10" max="255" width="9" style="1" customWidth="1"/>
    <col min="256" max="16384" width="9.140625" style="1"/>
  </cols>
  <sheetData>
    <row r="1" spans="2:9" ht="12.75" customHeight="1" x14ac:dyDescent="0.2"/>
    <row r="2" spans="2:9" ht="20.85" customHeight="1" x14ac:dyDescent="0.35">
      <c r="B2" s="2" t="s">
        <v>26</v>
      </c>
    </row>
    <row r="4" spans="2:9" ht="12.75" customHeight="1" x14ac:dyDescent="0.2">
      <c r="B4" s="3" t="s">
        <v>15</v>
      </c>
      <c r="C4" s="4"/>
      <c r="E4" s="5" t="s">
        <v>18</v>
      </c>
      <c r="F4" s="6"/>
      <c r="G4" s="6"/>
      <c r="H4" s="6"/>
      <c r="I4" s="7"/>
    </row>
    <row r="5" spans="2:9" ht="12.75" customHeight="1" x14ac:dyDescent="0.2">
      <c r="B5" s="8"/>
      <c r="C5" s="9"/>
      <c r="E5" s="10"/>
      <c r="F5" s="11"/>
      <c r="G5" s="11"/>
      <c r="H5" s="11"/>
      <c r="I5" s="12"/>
    </row>
    <row r="6" spans="2:9" ht="12.75" customHeight="1" x14ac:dyDescent="0.2">
      <c r="B6" s="8" t="s">
        <v>4</v>
      </c>
      <c r="C6" s="13">
        <v>0.4</v>
      </c>
      <c r="D6" s="14"/>
      <c r="E6" s="15"/>
      <c r="F6" s="16"/>
      <c r="G6" s="16"/>
      <c r="H6" s="16"/>
      <c r="I6" s="17"/>
    </row>
    <row r="7" spans="2:9" ht="12.75" customHeight="1" x14ac:dyDescent="0.2">
      <c r="B7" s="8"/>
      <c r="C7" s="9"/>
      <c r="E7" s="18" t="s">
        <v>10</v>
      </c>
      <c r="F7" s="19"/>
      <c r="G7" s="19"/>
      <c r="H7" s="19"/>
      <c r="I7" s="20"/>
    </row>
    <row r="8" spans="2:9" ht="12.75" customHeight="1" x14ac:dyDescent="0.2">
      <c r="B8" s="8"/>
      <c r="C8" s="9"/>
      <c r="E8" s="21" t="s">
        <v>0</v>
      </c>
      <c r="F8" s="22" t="s">
        <v>3</v>
      </c>
      <c r="G8" s="22" t="s">
        <v>1</v>
      </c>
      <c r="H8" s="22" t="s">
        <v>2</v>
      </c>
      <c r="I8" s="23" t="s">
        <v>19</v>
      </c>
    </row>
    <row r="9" spans="2:9" ht="12.75" customHeight="1" x14ac:dyDescent="0.2">
      <c r="B9" s="8" t="s">
        <v>6</v>
      </c>
      <c r="C9" s="24">
        <v>3000000</v>
      </c>
      <c r="D9" s="25"/>
      <c r="E9" s="26">
        <f>C9*(1+$C$6)</f>
        <v>4200000</v>
      </c>
      <c r="F9" s="27">
        <f>E9*(1+$C$6)</f>
        <v>5880000</v>
      </c>
      <c r="G9" s="27">
        <f>F9*(1+$C$6)</f>
        <v>8231999.9999999991</v>
      </c>
      <c r="H9" s="27">
        <f>G9*(1+$C$6)</f>
        <v>11524799.999999998</v>
      </c>
      <c r="I9" s="28">
        <f>H9*(1+$C$6)</f>
        <v>16134719.999999996</v>
      </c>
    </row>
    <row r="10" spans="2:9" ht="12.75" customHeight="1" x14ac:dyDescent="0.2">
      <c r="B10" s="8"/>
      <c r="C10" s="29"/>
      <c r="D10" s="25"/>
      <c r="E10" s="26"/>
      <c r="F10" s="27"/>
      <c r="G10" s="27"/>
      <c r="H10" s="27"/>
      <c r="I10" s="28"/>
    </row>
    <row r="11" spans="2:9" ht="12.75" customHeight="1" x14ac:dyDescent="0.2">
      <c r="B11" s="8"/>
      <c r="C11" s="29"/>
      <c r="D11" s="25"/>
      <c r="E11" s="30" t="s">
        <v>16</v>
      </c>
      <c r="F11" s="31"/>
      <c r="G11" s="31"/>
      <c r="H11" s="31"/>
      <c r="I11" s="32"/>
    </row>
    <row r="12" spans="2:9" ht="12.75" customHeight="1" x14ac:dyDescent="0.2">
      <c r="B12" s="8"/>
      <c r="C12" s="29"/>
      <c r="D12" s="25"/>
      <c r="E12" s="33">
        <f>E9/$C$9</f>
        <v>1.4</v>
      </c>
      <c r="F12" s="34">
        <f>F9/$C$9</f>
        <v>1.96</v>
      </c>
      <c r="G12" s="34">
        <f>G9/$C$9</f>
        <v>2.7439999999999998</v>
      </c>
      <c r="H12" s="34">
        <f>H9/$C$9</f>
        <v>3.8415999999999992</v>
      </c>
      <c r="I12" s="35">
        <f>I9/$C$9</f>
        <v>5.378239999999999</v>
      </c>
    </row>
    <row r="13" spans="2:9" ht="12.75" customHeight="1" x14ac:dyDescent="0.2">
      <c r="B13" s="8"/>
      <c r="C13" s="9"/>
      <c r="E13" s="15"/>
      <c r="F13" s="16"/>
      <c r="G13" s="16"/>
      <c r="H13" s="16"/>
      <c r="I13" s="17"/>
    </row>
    <row r="14" spans="2:9" ht="12.75" customHeight="1" x14ac:dyDescent="0.2">
      <c r="B14" s="8" t="s">
        <v>7</v>
      </c>
      <c r="C14" s="24">
        <v>4000000</v>
      </c>
      <c r="D14" s="25"/>
      <c r="E14" s="36" t="s">
        <v>11</v>
      </c>
      <c r="F14" s="37"/>
      <c r="G14" s="37"/>
      <c r="H14" s="37"/>
      <c r="I14" s="38"/>
    </row>
    <row r="15" spans="2:9" ht="12.75" customHeight="1" x14ac:dyDescent="0.2">
      <c r="B15" s="8" t="s">
        <v>8</v>
      </c>
      <c r="C15" s="24">
        <f>C9+C14</f>
        <v>7000000</v>
      </c>
      <c r="D15" s="25"/>
      <c r="E15" s="26">
        <f>E9/$C$16</f>
        <v>9800000</v>
      </c>
      <c r="F15" s="27">
        <f>F9/$C$16</f>
        <v>13720000</v>
      </c>
      <c r="G15" s="27">
        <f>G9/$C$16</f>
        <v>19208000</v>
      </c>
      <c r="H15" s="27">
        <f>H9/$C$16</f>
        <v>26891199.999999996</v>
      </c>
      <c r="I15" s="28">
        <f>I9/$C$16</f>
        <v>37647679.999999993</v>
      </c>
    </row>
    <row r="16" spans="2:9" ht="12.75" customHeight="1" x14ac:dyDescent="0.2">
      <c r="B16" s="8" t="s">
        <v>9</v>
      </c>
      <c r="C16" s="39">
        <f>C9/C15</f>
        <v>0.42857142857142855</v>
      </c>
      <c r="D16" s="40"/>
      <c r="E16" s="15"/>
      <c r="F16" s="16"/>
      <c r="G16" s="16"/>
      <c r="H16" s="16"/>
      <c r="I16" s="17"/>
    </row>
    <row r="17" spans="2:9" ht="12.75" customHeight="1" x14ac:dyDescent="0.2">
      <c r="B17" s="8"/>
      <c r="C17" s="9"/>
      <c r="E17" s="36" t="s">
        <v>12</v>
      </c>
      <c r="F17" s="37"/>
      <c r="G17" s="37"/>
      <c r="H17" s="37"/>
      <c r="I17" s="38"/>
    </row>
    <row r="18" spans="2:9" ht="12.75" customHeight="1" x14ac:dyDescent="0.2">
      <c r="B18" s="8" t="s">
        <v>13</v>
      </c>
      <c r="C18" s="41">
        <v>20</v>
      </c>
      <c r="E18" s="26">
        <f>E15/$C$18</f>
        <v>490000</v>
      </c>
      <c r="F18" s="27">
        <f>F15/$C$18</f>
        <v>686000</v>
      </c>
      <c r="G18" s="27">
        <f>G15/$C$18</f>
        <v>960400</v>
      </c>
      <c r="H18" s="27">
        <f>H15/$C$18</f>
        <v>1344559.9999999998</v>
      </c>
      <c r="I18" s="28">
        <f>I15/$C$18</f>
        <v>1882383.9999999995</v>
      </c>
    </row>
    <row r="19" spans="2:9" ht="12.75" customHeight="1" x14ac:dyDescent="0.2">
      <c r="B19" s="8"/>
      <c r="C19" s="9"/>
      <c r="E19" s="42"/>
      <c r="F19" s="43"/>
      <c r="G19" s="43"/>
      <c r="H19" s="43"/>
      <c r="I19" s="44"/>
    </row>
    <row r="20" spans="2:9" ht="12.75" customHeight="1" x14ac:dyDescent="0.2">
      <c r="B20" s="8"/>
      <c r="C20" s="9"/>
      <c r="E20" s="45" t="s">
        <v>14</v>
      </c>
      <c r="F20" s="46"/>
      <c r="G20" s="46"/>
      <c r="H20" s="46"/>
      <c r="I20" s="47"/>
    </row>
    <row r="21" spans="2:9" ht="12.75" customHeight="1" x14ac:dyDescent="0.2">
      <c r="B21" s="8" t="s">
        <v>5</v>
      </c>
      <c r="C21" s="13">
        <v>0.1</v>
      </c>
      <c r="D21" s="14"/>
      <c r="E21" s="26">
        <f>E18/$C$21</f>
        <v>4900000</v>
      </c>
      <c r="F21" s="27">
        <f>F18/$C$21</f>
        <v>6860000</v>
      </c>
      <c r="G21" s="27">
        <f>G18/$C$21</f>
        <v>9604000</v>
      </c>
      <c r="H21" s="27">
        <f>H18/$C$21</f>
        <v>13445599.999999996</v>
      </c>
      <c r="I21" s="28">
        <f>I18/$C$21</f>
        <v>18823839.999999993</v>
      </c>
    </row>
    <row r="22" spans="2:9" ht="12.75" customHeight="1" x14ac:dyDescent="0.2">
      <c r="B22" s="48"/>
      <c r="C22" s="49"/>
      <c r="E22" s="15"/>
      <c r="F22" s="16"/>
      <c r="G22" s="16"/>
      <c r="H22" s="16"/>
      <c r="I22" s="17"/>
    </row>
    <row r="24" spans="2:9" ht="12.75" customHeight="1" x14ac:dyDescent="0.2">
      <c r="B24" s="50" t="s">
        <v>17</v>
      </c>
    </row>
    <row r="25" spans="2:9" ht="12.75" customHeight="1" x14ac:dyDescent="0.2">
      <c r="B25" s="51" t="s">
        <v>24</v>
      </c>
      <c r="C25" s="52"/>
      <c r="D25" s="52"/>
      <c r="E25" s="52"/>
      <c r="F25" s="52"/>
      <c r="G25" s="52"/>
      <c r="H25" s="52"/>
      <c r="I25" s="53">
        <f>I21</f>
        <v>18823839.999999993</v>
      </c>
    </row>
    <row r="26" spans="2:9" ht="12.75" customHeight="1" x14ac:dyDescent="0.2">
      <c r="B26" s="54" t="s">
        <v>21</v>
      </c>
      <c r="C26" s="55"/>
      <c r="D26" s="55"/>
      <c r="E26" s="55"/>
      <c r="F26" s="56">
        <f>C9</f>
        <v>3000000</v>
      </c>
      <c r="G26" s="57" t="s">
        <v>22</v>
      </c>
      <c r="H26" s="56"/>
      <c r="I26" s="58"/>
    </row>
    <row r="27" spans="2:9" ht="12.75" customHeight="1" x14ac:dyDescent="0.2">
      <c r="B27" s="59" t="s">
        <v>20</v>
      </c>
      <c r="C27" s="60"/>
      <c r="D27" s="60"/>
      <c r="E27" s="60"/>
      <c r="F27" s="61">
        <f>I15</f>
        <v>37647679.999999993</v>
      </c>
      <c r="G27" s="60"/>
      <c r="H27" s="61"/>
      <c r="I27" s="62"/>
    </row>
    <row r="29" spans="2:9" ht="12.75" customHeight="1" x14ac:dyDescent="0.2">
      <c r="B29" s="1" t="s">
        <v>23</v>
      </c>
    </row>
    <row r="30" spans="2:9" ht="12.75" customHeight="1" x14ac:dyDescent="0.2">
      <c r="B30" s="1" t="s">
        <v>25</v>
      </c>
    </row>
  </sheetData>
  <mergeCells count="1">
    <mergeCell ref="B4:C4"/>
  </mergeCells>
  <phoneticPr fontId="0" type="noConversion"/>
  <pageMargins left="0.75" right="0.75" top="1" bottom="1" header="0.5" footer="0.5"/>
  <pageSetup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DZ's Q&amp;D VC Sanity Check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M. Zumwalt</dc:creator>
  <cp:keywords/>
  <dc:description>©2000-2015 David M. Zumwalt.  All Rights Reserved.</dc:description>
  <cp:lastModifiedBy>David - Emmy</cp:lastModifiedBy>
  <dcterms:created xsi:type="dcterms:W3CDTF">2006-04-26T16:24:53Z</dcterms:created>
  <dcterms:modified xsi:type="dcterms:W3CDTF">2015-03-31T19:05:33Z</dcterms:modified>
</cp:coreProperties>
</file>